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2515" windowHeight="11820"/>
  </bookViews>
  <sheets>
    <sheet name="Kalkulation" sheetId="1" r:id="rId1"/>
  </sheets>
  <calcPr calcId="145621"/>
</workbook>
</file>

<file path=xl/calcChain.xml><?xml version="1.0" encoding="utf-8"?>
<calcChain xmlns="http://schemas.openxmlformats.org/spreadsheetml/2006/main">
  <c r="H15" i="1" l="1"/>
  <c r="H16" i="1"/>
  <c r="H17" i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G9" i="1" l="1"/>
  <c r="D35" i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F29" i="1"/>
  <c r="F30" i="1"/>
  <c r="F31" i="1"/>
  <c r="F32" i="1"/>
  <c r="F33" i="1"/>
  <c r="F9" i="1"/>
  <c r="C10" i="1"/>
  <c r="C11" i="1" s="1"/>
  <c r="D9" i="1"/>
  <c r="G35" i="1" l="1"/>
  <c r="C12" i="1"/>
  <c r="D11" i="1"/>
  <c r="D10" i="1"/>
  <c r="C13" i="1" l="1"/>
  <c r="D12" i="1"/>
  <c r="C14" i="1" l="1"/>
  <c r="D13" i="1"/>
  <c r="C15" i="1" l="1"/>
  <c r="D14" i="1"/>
  <c r="C16" i="1" l="1"/>
  <c r="D15" i="1"/>
  <c r="C17" i="1" l="1"/>
  <c r="D16" i="1"/>
  <c r="C18" i="1" l="1"/>
  <c r="D17" i="1"/>
  <c r="C19" i="1" l="1"/>
  <c r="D18" i="1"/>
  <c r="C20" i="1" l="1"/>
  <c r="D19" i="1"/>
  <c r="C21" i="1" l="1"/>
  <c r="D20" i="1"/>
  <c r="C22" i="1" l="1"/>
  <c r="D21" i="1"/>
  <c r="C23" i="1" l="1"/>
  <c r="D22" i="1"/>
  <c r="C24" i="1" l="1"/>
  <c r="D23" i="1"/>
  <c r="C25" i="1" l="1"/>
  <c r="D24" i="1"/>
  <c r="C26" i="1" l="1"/>
  <c r="D25" i="1"/>
  <c r="C27" i="1" l="1"/>
  <c r="D26" i="1"/>
  <c r="C28" i="1" l="1"/>
  <c r="D27" i="1"/>
  <c r="C29" i="1" l="1"/>
  <c r="D28" i="1"/>
  <c r="D29" i="1" l="1"/>
  <c r="C30" i="1"/>
  <c r="D30" i="1" l="1"/>
  <c r="C31" i="1"/>
  <c r="D31" i="1" l="1"/>
  <c r="C32" i="1"/>
  <c r="C33" i="1" l="1"/>
  <c r="D33" i="1" s="1"/>
  <c r="D32" i="1"/>
</calcChain>
</file>

<file path=xl/sharedStrings.xml><?xml version="1.0" encoding="utf-8"?>
<sst xmlns="http://schemas.openxmlformats.org/spreadsheetml/2006/main" count="13" uniqueCount="12">
  <si>
    <t>Jahr</t>
  </si>
  <si>
    <t>Umsatz</t>
  </si>
  <si>
    <t>Gewinn</t>
  </si>
  <si>
    <t>Umsatzminus</t>
  </si>
  <si>
    <t>Summe</t>
  </si>
  <si>
    <t>Investmenthöhe</t>
  </si>
  <si>
    <t>Investment</t>
  </si>
  <si>
    <t>Rendite</t>
  </si>
  <si>
    <t>nach Jahren</t>
  </si>
  <si>
    <t>ausfallrisiko</t>
  </si>
  <si>
    <t>Gewinn mit Risiko</t>
  </si>
  <si>
    <t>Erwartungswert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</si>
</sst>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9" fontId="0" fillId="0" borderId="0" xfId="0" applyNumberFormat="1"/>
    <xf numFmtId="43" fontId="0" fillId="0" borderId="0" xfId="1" applyFont="1"/>
    <xf numFmtId="43" fontId="0" fillId="0" borderId="0" xfId="0" applyNumberFormat="1"/>
    <xf numFmtId="0" fontId="2" fillId="0" borderId="0" xfId="0" applyFont="1"/>
    <xf numFmtId="1" fontId="0" fillId="0" borderId="0" xfId="0" applyNumberForma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30296040085061"/>
          <c:y val="0.11109228705824974"/>
          <c:w val="0.78880040022362363"/>
          <c:h val="0.80723973073048017"/>
        </c:manualLayout>
      </c:layout>
      <c:lineChart>
        <c:grouping val="standard"/>
        <c:varyColors val="0"/>
        <c:ser>
          <c:idx val="0"/>
          <c:order val="0"/>
          <c:tx>
            <c:strRef>
              <c:f>Kalkulation!$B$8</c:f>
              <c:strCache>
                <c:ptCount val="1"/>
                <c:pt idx="0">
                  <c:v>Jahr</c:v>
                </c:pt>
              </c:strCache>
            </c:strRef>
          </c:tx>
          <c:marker>
            <c:symbol val="none"/>
          </c:marker>
          <c:val>
            <c:numRef>
              <c:f>Kalkulation!$B$9:$B$33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Kalkulation!$C$8</c:f>
              <c:strCache>
                <c:ptCount val="1"/>
                <c:pt idx="0">
                  <c:v>Umsatz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Kalkulation!$C$9:$C$33</c:f>
              <c:numCache>
                <c:formatCode>_(* #,##0.00_);_(* \(#,##0.00\);_(* "-"??_);_(@_)</c:formatCode>
                <c:ptCount val="25"/>
                <c:pt idx="0">
                  <c:v>100000000</c:v>
                </c:pt>
                <c:pt idx="1">
                  <c:v>95000000</c:v>
                </c:pt>
                <c:pt idx="2">
                  <c:v>90250000</c:v>
                </c:pt>
                <c:pt idx="3">
                  <c:v>85737500</c:v>
                </c:pt>
                <c:pt idx="4">
                  <c:v>81450625</c:v>
                </c:pt>
                <c:pt idx="5">
                  <c:v>77378093.75</c:v>
                </c:pt>
                <c:pt idx="6">
                  <c:v>73509189.0625</c:v>
                </c:pt>
                <c:pt idx="7">
                  <c:v>69833729.609375</c:v>
                </c:pt>
                <c:pt idx="8">
                  <c:v>66342043.12890625</c:v>
                </c:pt>
                <c:pt idx="9">
                  <c:v>63024940.972460933</c:v>
                </c:pt>
                <c:pt idx="10">
                  <c:v>59873693.923837885</c:v>
                </c:pt>
                <c:pt idx="11">
                  <c:v>56880009.227645986</c:v>
                </c:pt>
                <c:pt idx="12">
                  <c:v>54036008.766263686</c:v>
                </c:pt>
                <c:pt idx="13">
                  <c:v>51334208.3279505</c:v>
                </c:pt>
                <c:pt idx="14">
                  <c:v>48767497.911552973</c:v>
                </c:pt>
                <c:pt idx="15">
                  <c:v>46329123.015975319</c:v>
                </c:pt>
                <c:pt idx="16">
                  <c:v>44012666.865176551</c:v>
                </c:pt>
                <c:pt idx="17">
                  <c:v>41812033.521917723</c:v>
                </c:pt>
                <c:pt idx="18">
                  <c:v>39721431.845821835</c:v>
                </c:pt>
                <c:pt idx="19">
                  <c:v>37735360.253530741</c:v>
                </c:pt>
                <c:pt idx="20">
                  <c:v>35848592.240854204</c:v>
                </c:pt>
                <c:pt idx="21">
                  <c:v>34056162.628811494</c:v>
                </c:pt>
                <c:pt idx="22">
                  <c:v>32353354.497370917</c:v>
                </c:pt>
                <c:pt idx="23">
                  <c:v>30735686.77250237</c:v>
                </c:pt>
                <c:pt idx="24">
                  <c:v>29198902.433877252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Kalkulation!$D$8</c:f>
              <c:strCache>
                <c:ptCount val="1"/>
                <c:pt idx="0">
                  <c:v>Gewinn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Kalkulation!$D$9:$D$33</c:f>
              <c:numCache>
                <c:formatCode>_(* #,##0.00_);_(* \(#,##0.00\);_(* "-"??_);_(@_)</c:formatCode>
                <c:ptCount val="25"/>
                <c:pt idx="0">
                  <c:v>5000000</c:v>
                </c:pt>
                <c:pt idx="1">
                  <c:v>4750000</c:v>
                </c:pt>
                <c:pt idx="2">
                  <c:v>4512500</c:v>
                </c:pt>
                <c:pt idx="3">
                  <c:v>4286875</c:v>
                </c:pt>
                <c:pt idx="4">
                  <c:v>4072531.25</c:v>
                </c:pt>
                <c:pt idx="5">
                  <c:v>3868904.6875</c:v>
                </c:pt>
                <c:pt idx="6">
                  <c:v>3675459.453125</c:v>
                </c:pt>
                <c:pt idx="7">
                  <c:v>3491686.48046875</c:v>
                </c:pt>
                <c:pt idx="8">
                  <c:v>3317102.1564453128</c:v>
                </c:pt>
                <c:pt idx="9">
                  <c:v>3151247.0486230468</c:v>
                </c:pt>
                <c:pt idx="10">
                  <c:v>2993684.6961918944</c:v>
                </c:pt>
                <c:pt idx="11">
                  <c:v>2844000.4613822997</c:v>
                </c:pt>
                <c:pt idx="12">
                  <c:v>2701800.4383131843</c:v>
                </c:pt>
                <c:pt idx="13">
                  <c:v>2566710.416397525</c:v>
                </c:pt>
                <c:pt idx="14">
                  <c:v>2438374.8955776487</c:v>
                </c:pt>
                <c:pt idx="15">
                  <c:v>2316456.1507987659</c:v>
                </c:pt>
                <c:pt idx="16">
                  <c:v>2200633.3432588275</c:v>
                </c:pt>
                <c:pt idx="17">
                  <c:v>2090601.6760958862</c:v>
                </c:pt>
                <c:pt idx="18">
                  <c:v>1986071.5922910918</c:v>
                </c:pt>
                <c:pt idx="19">
                  <c:v>1886768.012676537</c:v>
                </c:pt>
                <c:pt idx="20">
                  <c:v>1792429.6120427102</c:v>
                </c:pt>
                <c:pt idx="21">
                  <c:v>1702808.1314405748</c:v>
                </c:pt>
                <c:pt idx="22">
                  <c:v>1617667.724868546</c:v>
                </c:pt>
                <c:pt idx="23">
                  <c:v>1536784.3386251186</c:v>
                </c:pt>
                <c:pt idx="24">
                  <c:v>1459945.1216938626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Kalkulation!$H$8</c:f>
              <c:strCache>
                <c:ptCount val="1"/>
                <c:pt idx="0">
                  <c:v>Gewinn mit Risiko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Kalkulation!$H$9:$H$33</c:f>
              <c:numCache>
                <c:formatCode>General</c:formatCode>
                <c:ptCount val="25"/>
                <c:pt idx="6" formatCode="_(* #,##0.00_);_(* \(#,##0.00\);_(* &quot;-&quot;??_);_(@_)">
                  <c:v>300000.00000000006</c:v>
                </c:pt>
                <c:pt idx="7" formatCode="_(* #,##0.00_);_(* \(#,##0.00\);_(* &quot;-&quot;??_);_(@_)">
                  <c:v>585000.00000000012</c:v>
                </c:pt>
                <c:pt idx="8" formatCode="_(* #,##0.00_);_(* \(#,##0.00\);_(* &quot;-&quot;??_);_(@_)">
                  <c:v>855750.00000000023</c:v>
                </c:pt>
                <c:pt idx="9" formatCode="_(* #,##0.00_);_(* \(#,##0.00\);_(* &quot;-&quot;??_);_(@_)">
                  <c:v>1112962.5000000002</c:v>
                </c:pt>
                <c:pt idx="10" formatCode="_(* #,##0.00_);_(* \(#,##0.00\);_(* &quot;-&quot;??_);_(@_)">
                  <c:v>1357314.3750000002</c:v>
                </c:pt>
                <c:pt idx="11" formatCode="_(* #,##0.00_);_(* \(#,##0.00\);_(* &quot;-&quot;??_);_(@_)">
                  <c:v>1589448.6562500002</c:v>
                </c:pt>
                <c:pt idx="12" formatCode="_(* #,##0.00_);_(* \(#,##0.00\);_(* &quot;-&quot;??_);_(@_)">
                  <c:v>1809976.2234375002</c:v>
                </c:pt>
                <c:pt idx="13" formatCode="_(* #,##0.00_);_(* \(#,##0.00\);_(* &quot;-&quot;??_);_(@_)">
                  <c:v>2019477.4122656253</c:v>
                </c:pt>
                <c:pt idx="14" formatCode="_(* #,##0.00_);_(* \(#,##0.00\);_(* &quot;-&quot;??_);_(@_)">
                  <c:v>2218503.5416523442</c:v>
                </c:pt>
                <c:pt idx="15" formatCode="_(* #,##0.00_);_(* \(#,##0.00\);_(* &quot;-&quot;??_);_(@_)">
                  <c:v>2407578.3645697269</c:v>
                </c:pt>
                <c:pt idx="16" formatCode="_(* #,##0.00_);_(* \(#,##0.00\);_(* &quot;-&quot;??_);_(@_)">
                  <c:v>2587199.4463412408</c:v>
                </c:pt>
                <c:pt idx="17" formatCode="_(* #,##0.00_);_(* \(#,##0.00\);_(* &quot;-&quot;??_);_(@_)">
                  <c:v>2757839.4740241789</c:v>
                </c:pt>
                <c:pt idx="18" formatCode="_(* #,##0.00_);_(* \(#,##0.00\);_(* &quot;-&quot;??_);_(@_)">
                  <c:v>2919947.5003229701</c:v>
                </c:pt>
                <c:pt idx="19" formatCode="_(* #,##0.00_);_(* \(#,##0.00\);_(* &quot;-&quot;??_);_(@_)">
                  <c:v>3073950.1253068214</c:v>
                </c:pt>
                <c:pt idx="20" formatCode="_(* #,##0.00_);_(* \(#,##0.00\);_(* &quot;-&quot;??_);_(@_)">
                  <c:v>3220252.6190414806</c:v>
                </c:pt>
                <c:pt idx="21" formatCode="_(* #,##0.00_);_(* \(#,##0.00\);_(* &quot;-&quot;??_);_(@_)">
                  <c:v>3359239.9880894064</c:v>
                </c:pt>
                <c:pt idx="22" formatCode="_(* #,##0.00_);_(* \(#,##0.00\);_(* &quot;-&quot;??_);_(@_)">
                  <c:v>3491277.988684936</c:v>
                </c:pt>
                <c:pt idx="23" formatCode="_(* #,##0.00_);_(* \(#,##0.00\);_(* &quot;-&quot;??_);_(@_)">
                  <c:v>3616714.0892506894</c:v>
                </c:pt>
                <c:pt idx="24" formatCode="_(* #,##0.00_);_(* \(#,##0.00\);_(* &quot;-&quot;??_);_(@_)">
                  <c:v>3735878.3847881551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80352"/>
        <c:axId val="94261760"/>
      </c:lineChart>
      <c:catAx>
        <c:axId val="97380352"/>
        <c:scaling>
          <c:orientation val="minMax"/>
        </c:scaling>
        <c:delete val="0"/>
        <c:axPos val="b"/>
        <c:majorTickMark val="none"/>
        <c:minorTickMark val="none"/>
        <c:tickLblPos val="nextTo"/>
        <c:crossAx val="94261760"/>
        <c:crosses val="autoZero"/>
        <c:auto val="1"/>
        <c:lblAlgn val="ctr"/>
        <c:lblOffset val="100"/>
        <c:noMultiLvlLbl val="0"/>
      </c:catAx>
      <c:valAx>
        <c:axId val="94261760"/>
        <c:scaling>
          <c:orientation val="minMax"/>
          <c:max val="100000000"/>
        </c:scaling>
        <c:delete val="0"/>
        <c:axPos val="l"/>
        <c:numFmt formatCode="#,##0.00" sourceLinked="0"/>
        <c:majorTickMark val="none"/>
        <c:minorTickMark val="none"/>
        <c:tickLblPos val="nextTo"/>
        <c:crossAx val="97380352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366197431463011"/>
          <c:y val="0.12628560794203902"/>
          <c:w val="0.21388354067285636"/>
          <c:h val="0.1768500086633425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361949</xdr:colOff>
      <xdr:row>6</xdr:row>
      <xdr:rowOff>123825</xdr:rowOff>
    </xdr:from>
    <xdr:to>
      <xdr:col>17</xdr:col>
      <xdr:colOff>390525</xdr:colOff>
      <xdr:row>27</xdr:row>
      <xdr:rowOff>19050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171450</xdr:colOff>
      <xdr:row>17</xdr:row>
      <xdr:rowOff>38100</xdr:rowOff>
    </xdr:from>
    <xdr:to>
      <xdr:col>16</xdr:col>
      <xdr:colOff>200025</xdr:colOff>
      <xdr:row>22</xdr:row>
      <xdr:rowOff>161925</xdr:rowOff>
    </xdr:to>
    <xdr:sp macro="" textlink="">
      <xdr:nvSpPr>
        <xdr:cNvPr id="3" name="Textfeld 2"/>
        <xdr:cNvSpPr txBox="1"/>
      </xdr:nvSpPr>
      <xdr:spPr>
        <a:xfrm>
          <a:off x="10391775" y="3276600"/>
          <a:ext cx="3838575" cy="107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Wachstum:</a:t>
          </a:r>
          <a:r>
            <a:rPr lang="de-DE" sz="1100" baseline="0"/>
            <a:t>  -5%</a:t>
          </a:r>
        </a:p>
        <a:p>
          <a:r>
            <a:rPr lang="de-DE" sz="1100" baseline="0"/>
            <a:t>Rendite: 5%</a:t>
          </a:r>
        </a:p>
        <a:p>
          <a:r>
            <a:rPr lang="de-DE" sz="1100" baseline="0"/>
            <a:t>Rendite 25 Jahre  0% Investment: 72m</a:t>
          </a:r>
        </a:p>
        <a:p>
          <a:r>
            <a:rPr lang="de-DE" sz="1100" baseline="0"/>
            <a:t>Rendite 25 Jahre bei 100% Investment: 43m</a:t>
          </a:r>
        </a:p>
        <a:p>
          <a:r>
            <a:rPr lang="de-DE" sz="1100" baseline="0"/>
            <a:t>Investment (20% Rendite, ab Jahr 6, 70% Ausfallrisiko)</a:t>
          </a:r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tabSelected="1" workbookViewId="0">
      <selection activeCell="L35" sqref="L35"/>
    </sheetView>
  </sheetViews>
  <sheetFormatPr baseColWidth="10" defaultRowHeight="15" x14ac:dyDescent="0.25"/>
  <cols>
    <col min="3" max="3" width="19.85546875" customWidth="1"/>
    <col min="4" max="4" width="15.5703125" bestFit="1" customWidth="1"/>
    <col min="6" max="6" width="16.5703125" customWidth="1"/>
    <col min="7" max="7" width="21.28515625" customWidth="1"/>
    <col min="8" max="8" width="18.42578125" customWidth="1"/>
  </cols>
  <sheetData>
    <row r="1" spans="2:9" x14ac:dyDescent="0.25">
      <c r="C1" s="4" t="s">
        <v>2</v>
      </c>
      <c r="D1" s="4" t="s">
        <v>3</v>
      </c>
      <c r="F1" s="4" t="s">
        <v>5</v>
      </c>
      <c r="G1" s="4" t="s">
        <v>7</v>
      </c>
      <c r="H1" s="4" t="s">
        <v>8</v>
      </c>
      <c r="I1" s="4" t="s">
        <v>9</v>
      </c>
    </row>
    <row r="2" spans="2:9" x14ac:dyDescent="0.25">
      <c r="C2" s="1">
        <v>0.05</v>
      </c>
      <c r="D2" s="1">
        <v>0.05</v>
      </c>
      <c r="F2" s="1">
        <v>1</v>
      </c>
      <c r="G2" s="1">
        <v>0.2</v>
      </c>
      <c r="H2" s="5">
        <v>5</v>
      </c>
      <c r="I2" s="1">
        <v>0.7</v>
      </c>
    </row>
    <row r="8" spans="2:9" x14ac:dyDescent="0.25">
      <c r="B8" s="4" t="s">
        <v>0</v>
      </c>
      <c r="C8" s="4" t="s">
        <v>1</v>
      </c>
      <c r="D8" s="4" t="s">
        <v>2</v>
      </c>
      <c r="F8" s="4" t="s">
        <v>6</v>
      </c>
      <c r="G8" s="4" t="s">
        <v>11</v>
      </c>
      <c r="H8" s="4" t="s">
        <v>10</v>
      </c>
    </row>
    <row r="9" spans="2:9" x14ac:dyDescent="0.25">
      <c r="B9">
        <v>1</v>
      </c>
      <c r="C9" s="2">
        <v>100000000</v>
      </c>
      <c r="D9" s="3">
        <f t="shared" ref="D9:D33" si="0">C9*$C$2</f>
        <v>5000000</v>
      </c>
      <c r="F9" s="3">
        <f>$F$2*D9</f>
        <v>5000000</v>
      </c>
      <c r="G9" s="2">
        <f>F9*$G$2*($B$33-$H$2-B9)*(1-$I$2)</f>
        <v>5700000.0000000009</v>
      </c>
    </row>
    <row r="10" spans="2:9" x14ac:dyDescent="0.25">
      <c r="B10">
        <v>2</v>
      </c>
      <c r="C10" s="2">
        <f t="shared" ref="C10:C33" si="1">C9*(1-$D$2)</f>
        <v>95000000</v>
      </c>
      <c r="D10" s="3">
        <f t="shared" si="0"/>
        <v>4750000</v>
      </c>
      <c r="F10" s="3">
        <f t="shared" ref="F10:F33" si="2">$F$2*D10</f>
        <v>4750000</v>
      </c>
      <c r="G10" s="2">
        <f t="shared" ref="G10:G27" si="3">F10*$G$2*($B$33-$H$2-B10)*(1-$I$2)</f>
        <v>5130000.0000000009</v>
      </c>
    </row>
    <row r="11" spans="2:9" x14ac:dyDescent="0.25">
      <c r="B11">
        <v>3</v>
      </c>
      <c r="C11" s="2">
        <f t="shared" si="1"/>
        <v>90250000</v>
      </c>
      <c r="D11" s="3">
        <f t="shared" si="0"/>
        <v>4512500</v>
      </c>
      <c r="F11" s="3">
        <f t="shared" si="2"/>
        <v>4512500</v>
      </c>
      <c r="G11" s="2">
        <f t="shared" si="3"/>
        <v>4602750.0000000009</v>
      </c>
    </row>
    <row r="12" spans="2:9" x14ac:dyDescent="0.25">
      <c r="B12">
        <v>4</v>
      </c>
      <c r="C12" s="2">
        <f t="shared" si="1"/>
        <v>85737500</v>
      </c>
      <c r="D12" s="3">
        <f t="shared" si="0"/>
        <v>4286875</v>
      </c>
      <c r="F12" s="3">
        <f t="shared" si="2"/>
        <v>4286875</v>
      </c>
      <c r="G12" s="2">
        <f t="shared" si="3"/>
        <v>4115400.0000000005</v>
      </c>
      <c r="I12">
        <v>22</v>
      </c>
    </row>
    <row r="13" spans="2:9" x14ac:dyDescent="0.25">
      <c r="B13">
        <v>5</v>
      </c>
      <c r="C13" s="2">
        <f t="shared" si="1"/>
        <v>81450625</v>
      </c>
      <c r="D13" s="3">
        <f t="shared" si="0"/>
        <v>4072531.25</v>
      </c>
      <c r="F13" s="3">
        <f t="shared" si="2"/>
        <v>4072531.25</v>
      </c>
      <c r="G13" s="2">
        <f t="shared" si="3"/>
        <v>3665278.1250000005</v>
      </c>
      <c r="I13">
        <v>21</v>
      </c>
    </row>
    <row r="14" spans="2:9" x14ac:dyDescent="0.25">
      <c r="B14">
        <v>6</v>
      </c>
      <c r="C14" s="2">
        <f t="shared" si="1"/>
        <v>77378093.75</v>
      </c>
      <c r="D14" s="3">
        <f t="shared" si="0"/>
        <v>3868904.6875</v>
      </c>
      <c r="F14" s="3">
        <f t="shared" si="2"/>
        <v>3868904.6875</v>
      </c>
      <c r="G14" s="2">
        <f t="shared" si="3"/>
        <v>3249879.9375000005</v>
      </c>
      <c r="I14">
        <v>20</v>
      </c>
    </row>
    <row r="15" spans="2:9" x14ac:dyDescent="0.25">
      <c r="B15">
        <v>7</v>
      </c>
      <c r="C15" s="2">
        <f t="shared" si="1"/>
        <v>73509189.0625</v>
      </c>
      <c r="D15" s="3">
        <f t="shared" si="0"/>
        <v>3675459.453125</v>
      </c>
      <c r="F15" s="3">
        <f t="shared" si="2"/>
        <v>3675459.453125</v>
      </c>
      <c r="G15" s="2">
        <f t="shared" si="3"/>
        <v>2866858.3734375006</v>
      </c>
      <c r="H15" s="3">
        <f>G9/I15+H14</f>
        <v>300000.00000000006</v>
      </c>
      <c r="I15">
        <v>19</v>
      </c>
    </row>
    <row r="16" spans="2:9" x14ac:dyDescent="0.25">
      <c r="B16">
        <v>8</v>
      </c>
      <c r="C16" s="2">
        <f t="shared" si="1"/>
        <v>69833729.609375</v>
      </c>
      <c r="D16" s="3">
        <f t="shared" si="0"/>
        <v>3491686.48046875</v>
      </c>
      <c r="F16" s="3">
        <f t="shared" si="2"/>
        <v>3491686.48046875</v>
      </c>
      <c r="G16" s="2">
        <f t="shared" si="3"/>
        <v>2514014.2659375006</v>
      </c>
      <c r="H16" s="3">
        <f t="shared" ref="H15:H20" si="4">G10/I16+H15</f>
        <v>585000.00000000012</v>
      </c>
      <c r="I16">
        <v>18</v>
      </c>
    </row>
    <row r="17" spans="2:9" x14ac:dyDescent="0.25">
      <c r="B17">
        <v>9</v>
      </c>
      <c r="C17" s="2">
        <f t="shared" si="1"/>
        <v>66342043.12890625</v>
      </c>
      <c r="D17" s="3">
        <f t="shared" si="0"/>
        <v>3317102.1564453128</v>
      </c>
      <c r="F17" s="3">
        <f t="shared" si="2"/>
        <v>3317102.1564453128</v>
      </c>
      <c r="G17" s="2">
        <f t="shared" si="3"/>
        <v>2189287.4232539069</v>
      </c>
      <c r="H17" s="3">
        <f t="shared" si="4"/>
        <v>855750.00000000023</v>
      </c>
      <c r="I17">
        <v>17</v>
      </c>
    </row>
    <row r="18" spans="2:9" x14ac:dyDescent="0.25">
      <c r="B18">
        <v>10</v>
      </c>
      <c r="C18" s="2">
        <f t="shared" si="1"/>
        <v>63024940.972460933</v>
      </c>
      <c r="D18" s="3">
        <f t="shared" si="0"/>
        <v>3151247.0486230468</v>
      </c>
      <c r="F18" s="3">
        <f t="shared" si="2"/>
        <v>3151247.0486230468</v>
      </c>
      <c r="G18" s="2">
        <f t="shared" si="3"/>
        <v>1890748.2291738286</v>
      </c>
      <c r="H18" s="3">
        <f t="shared" si="4"/>
        <v>1112962.5000000002</v>
      </c>
      <c r="I18">
        <v>16</v>
      </c>
    </row>
    <row r="19" spans="2:9" x14ac:dyDescent="0.25">
      <c r="B19">
        <v>11</v>
      </c>
      <c r="C19" s="2">
        <f t="shared" si="1"/>
        <v>59873693.923837885</v>
      </c>
      <c r="D19" s="3">
        <f t="shared" si="0"/>
        <v>2993684.6961918944</v>
      </c>
      <c r="F19" s="3">
        <f t="shared" si="2"/>
        <v>2993684.6961918944</v>
      </c>
      <c r="G19" s="2">
        <f t="shared" si="3"/>
        <v>1616589.7359436231</v>
      </c>
      <c r="H19" s="3">
        <f t="shared" si="4"/>
        <v>1357314.3750000002</v>
      </c>
      <c r="I19">
        <v>15</v>
      </c>
    </row>
    <row r="20" spans="2:9" x14ac:dyDescent="0.25">
      <c r="B20">
        <v>12</v>
      </c>
      <c r="C20" s="2">
        <f t="shared" si="1"/>
        <v>56880009.227645986</v>
      </c>
      <c r="D20" s="3">
        <f t="shared" si="0"/>
        <v>2844000.4613822997</v>
      </c>
      <c r="F20" s="3">
        <f t="shared" si="2"/>
        <v>2844000.4613822997</v>
      </c>
      <c r="G20" s="2">
        <f t="shared" si="3"/>
        <v>1365120.221463504</v>
      </c>
      <c r="H20" s="3">
        <f t="shared" si="4"/>
        <v>1589448.6562500002</v>
      </c>
      <c r="I20">
        <v>14</v>
      </c>
    </row>
    <row r="21" spans="2:9" x14ac:dyDescent="0.25">
      <c r="B21">
        <v>13</v>
      </c>
      <c r="C21" s="2">
        <f t="shared" si="1"/>
        <v>54036008.766263686</v>
      </c>
      <c r="D21" s="3">
        <f t="shared" si="0"/>
        <v>2701800.4383131843</v>
      </c>
      <c r="F21" s="3">
        <f t="shared" si="2"/>
        <v>2701800.4383131843</v>
      </c>
      <c r="G21" s="2">
        <f t="shared" si="3"/>
        <v>1134756.1840915377</v>
      </c>
      <c r="H21" s="3">
        <f t="shared" ref="H21:H23" si="5">G15/I21+H20</f>
        <v>1809976.2234375002</v>
      </c>
      <c r="I21">
        <v>13</v>
      </c>
    </row>
    <row r="22" spans="2:9" x14ac:dyDescent="0.25">
      <c r="B22">
        <v>14</v>
      </c>
      <c r="C22" s="2">
        <f t="shared" si="1"/>
        <v>51334208.3279505</v>
      </c>
      <c r="D22" s="3">
        <f t="shared" si="0"/>
        <v>2566710.416397525</v>
      </c>
      <c r="F22" s="3">
        <f t="shared" si="2"/>
        <v>2566710.416397525</v>
      </c>
      <c r="G22" s="2">
        <f t="shared" si="3"/>
        <v>924015.74990310927</v>
      </c>
      <c r="H22" s="3">
        <f t="shared" si="5"/>
        <v>2019477.4122656253</v>
      </c>
      <c r="I22">
        <v>12</v>
      </c>
    </row>
    <row r="23" spans="2:9" x14ac:dyDescent="0.25">
      <c r="B23">
        <v>15</v>
      </c>
      <c r="C23" s="2">
        <f t="shared" si="1"/>
        <v>48767497.911552973</v>
      </c>
      <c r="D23" s="3">
        <f t="shared" si="0"/>
        <v>2438374.8955776487</v>
      </c>
      <c r="F23" s="3">
        <f t="shared" si="2"/>
        <v>2438374.8955776487</v>
      </c>
      <c r="G23" s="2">
        <f t="shared" si="3"/>
        <v>731512.46867329476</v>
      </c>
      <c r="H23" s="3">
        <f t="shared" si="5"/>
        <v>2218503.5416523442</v>
      </c>
      <c r="I23">
        <v>11</v>
      </c>
    </row>
    <row r="24" spans="2:9" x14ac:dyDescent="0.25">
      <c r="B24">
        <v>16</v>
      </c>
      <c r="C24" s="2">
        <f t="shared" si="1"/>
        <v>46329123.015975319</v>
      </c>
      <c r="D24" s="3">
        <f t="shared" si="0"/>
        <v>2316456.1507987659</v>
      </c>
      <c r="F24" s="3">
        <f t="shared" si="2"/>
        <v>2316456.1507987659</v>
      </c>
      <c r="G24" s="2">
        <f t="shared" si="3"/>
        <v>555949.47619170393</v>
      </c>
      <c r="H24" s="3">
        <f t="shared" ref="H24:H26" si="6">G18/I24+H23</f>
        <v>2407578.3645697269</v>
      </c>
      <c r="I24">
        <v>10</v>
      </c>
    </row>
    <row r="25" spans="2:9" x14ac:dyDescent="0.25">
      <c r="B25">
        <v>17</v>
      </c>
      <c r="C25" s="2">
        <f t="shared" si="1"/>
        <v>44012666.865176551</v>
      </c>
      <c r="D25" s="3">
        <f t="shared" si="0"/>
        <v>2200633.3432588275</v>
      </c>
      <c r="F25" s="3">
        <f t="shared" si="2"/>
        <v>2200633.3432588275</v>
      </c>
      <c r="G25" s="2">
        <f t="shared" si="3"/>
        <v>396114.00178658904</v>
      </c>
      <c r="H25" s="3">
        <f t="shared" si="6"/>
        <v>2587199.4463412408</v>
      </c>
      <c r="I25">
        <v>9</v>
      </c>
    </row>
    <row r="26" spans="2:9" x14ac:dyDescent="0.25">
      <c r="B26">
        <v>18</v>
      </c>
      <c r="C26" s="2">
        <f t="shared" si="1"/>
        <v>41812033.521917723</v>
      </c>
      <c r="D26" s="3">
        <f t="shared" si="0"/>
        <v>2090601.6760958862</v>
      </c>
      <c r="F26" s="3">
        <f t="shared" si="2"/>
        <v>2090601.6760958862</v>
      </c>
      <c r="G26" s="2">
        <f t="shared" si="3"/>
        <v>250872.20113150639</v>
      </c>
      <c r="H26" s="3">
        <f t="shared" si="6"/>
        <v>2757839.4740241789</v>
      </c>
      <c r="I26">
        <v>8</v>
      </c>
    </row>
    <row r="27" spans="2:9" x14ac:dyDescent="0.25">
      <c r="B27">
        <v>19</v>
      </c>
      <c r="C27" s="2">
        <f t="shared" si="1"/>
        <v>39721431.845821835</v>
      </c>
      <c r="D27" s="3">
        <f t="shared" si="0"/>
        <v>1986071.5922910918</v>
      </c>
      <c r="F27" s="3">
        <f t="shared" si="2"/>
        <v>1986071.5922910918</v>
      </c>
      <c r="G27" s="2">
        <f t="shared" si="3"/>
        <v>119164.29553746553</v>
      </c>
      <c r="H27" s="3">
        <f>G21/I27+H26</f>
        <v>2919947.5003229701</v>
      </c>
      <c r="I27">
        <v>7</v>
      </c>
    </row>
    <row r="28" spans="2:9" x14ac:dyDescent="0.25">
      <c r="B28">
        <v>20</v>
      </c>
      <c r="C28" s="2">
        <f t="shared" si="1"/>
        <v>37735360.253530741</v>
      </c>
      <c r="D28" s="3">
        <f t="shared" si="0"/>
        <v>1886768.012676537</v>
      </c>
      <c r="F28" s="3">
        <f t="shared" si="2"/>
        <v>1886768.012676537</v>
      </c>
      <c r="G28" s="2"/>
      <c r="H28" s="3">
        <f>G22/I28+H27</f>
        <v>3073950.1253068214</v>
      </c>
      <c r="I28">
        <v>6</v>
      </c>
    </row>
    <row r="29" spans="2:9" x14ac:dyDescent="0.25">
      <c r="B29">
        <v>21</v>
      </c>
      <c r="C29" s="2">
        <f t="shared" si="1"/>
        <v>35848592.240854204</v>
      </c>
      <c r="D29" s="3">
        <f t="shared" si="0"/>
        <v>1792429.6120427102</v>
      </c>
      <c r="F29" s="3">
        <f t="shared" si="2"/>
        <v>1792429.6120427102</v>
      </c>
      <c r="G29" s="2"/>
      <c r="H29" s="3">
        <f>G23/I29+H28</f>
        <v>3220252.6190414806</v>
      </c>
      <c r="I29">
        <v>5</v>
      </c>
    </row>
    <row r="30" spans="2:9" x14ac:dyDescent="0.25">
      <c r="B30">
        <v>22</v>
      </c>
      <c r="C30" s="2">
        <f t="shared" si="1"/>
        <v>34056162.628811494</v>
      </c>
      <c r="D30" s="3">
        <f t="shared" si="0"/>
        <v>1702808.1314405748</v>
      </c>
      <c r="F30" s="3">
        <f t="shared" si="2"/>
        <v>1702808.1314405748</v>
      </c>
      <c r="G30" s="2"/>
      <c r="H30" s="3">
        <f>G24/I30+H29</f>
        <v>3359239.9880894064</v>
      </c>
      <c r="I30">
        <v>4</v>
      </c>
    </row>
    <row r="31" spans="2:9" x14ac:dyDescent="0.25">
      <c r="B31">
        <v>23</v>
      </c>
      <c r="C31" s="2">
        <f t="shared" si="1"/>
        <v>32353354.497370917</v>
      </c>
      <c r="D31" s="3">
        <f t="shared" si="0"/>
        <v>1617667.724868546</v>
      </c>
      <c r="F31" s="3">
        <f t="shared" si="2"/>
        <v>1617667.724868546</v>
      </c>
      <c r="G31" s="2"/>
      <c r="H31" s="3">
        <f>G25/I31+H30</f>
        <v>3491277.988684936</v>
      </c>
      <c r="I31">
        <v>3</v>
      </c>
    </row>
    <row r="32" spans="2:9" x14ac:dyDescent="0.25">
      <c r="B32">
        <v>24</v>
      </c>
      <c r="C32" s="2">
        <f t="shared" si="1"/>
        <v>30735686.77250237</v>
      </c>
      <c r="D32" s="3">
        <f t="shared" si="0"/>
        <v>1536784.3386251186</v>
      </c>
      <c r="F32" s="3">
        <f t="shared" si="2"/>
        <v>1536784.3386251186</v>
      </c>
      <c r="G32" s="2"/>
      <c r="H32" s="3">
        <f>G26/I32+H31</f>
        <v>3616714.0892506894</v>
      </c>
      <c r="I32">
        <v>2</v>
      </c>
    </row>
    <row r="33" spans="2:9" x14ac:dyDescent="0.25">
      <c r="B33">
        <v>25</v>
      </c>
      <c r="C33" s="2">
        <f t="shared" si="1"/>
        <v>29198902.433877252</v>
      </c>
      <c r="D33" s="3">
        <f t="shared" si="0"/>
        <v>1459945.1216938626</v>
      </c>
      <c r="F33" s="3">
        <f t="shared" si="2"/>
        <v>1459945.1216938626</v>
      </c>
      <c r="G33" s="2"/>
      <c r="H33" s="3">
        <f>H32+G27</f>
        <v>3735878.3847881551</v>
      </c>
      <c r="I33">
        <v>1</v>
      </c>
    </row>
    <row r="35" spans="2:9" x14ac:dyDescent="0.25">
      <c r="C35" t="s">
        <v>4</v>
      </c>
      <c r="D35" s="3">
        <f>SUM(D9:D33)</f>
        <v>72261042.68781659</v>
      </c>
      <c r="G35" s="3">
        <f>SUM(G9:G33)</f>
        <v>43018310.689025082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Kalkulation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elconde</dc:creator>
  <cp:lastModifiedBy>elconde</cp:lastModifiedBy>
  <dcterms:created xsi:type="dcterms:W3CDTF">2016-06-03T08:13:56Z</dcterms:created>
  <dcterms:modified xsi:type="dcterms:W3CDTF">2016-06-03T11:29:00Z</dcterms:modified>
</cp:coreProperties>
</file>